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OG" sheetId="1" r:id="rId1"/>
  </sheets>
  <definedNames>
    <definedName name="_xlnm.Print_Area" localSheetId="0">COG!$C$1:$L$50</definedName>
  </definedNames>
  <calcPr calcId="145621"/>
</workbook>
</file>

<file path=xl/calcChain.xml><?xml version="1.0" encoding="utf-8"?>
<calcChain xmlns="http://schemas.openxmlformats.org/spreadsheetml/2006/main">
  <c r="G41" i="1" l="1"/>
  <c r="L41" i="1" s="1"/>
  <c r="G40" i="1"/>
  <c r="L40" i="1" s="1"/>
  <c r="G39" i="1"/>
  <c r="L39" i="1" s="1"/>
  <c r="G38" i="1"/>
  <c r="L38" i="1" s="1"/>
  <c r="K37" i="1"/>
  <c r="J37" i="1"/>
  <c r="I37" i="1"/>
  <c r="H37" i="1"/>
  <c r="F37" i="1"/>
  <c r="E37" i="1"/>
  <c r="G37" i="1" s="1"/>
  <c r="L37" i="1" s="1"/>
  <c r="G36" i="1"/>
  <c r="K35" i="1"/>
  <c r="J35" i="1"/>
  <c r="I35" i="1"/>
  <c r="H35" i="1"/>
  <c r="F35" i="1"/>
  <c r="E35" i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K25" i="1"/>
  <c r="J25" i="1"/>
  <c r="I25" i="1"/>
  <c r="H25" i="1"/>
  <c r="F25" i="1"/>
  <c r="E25" i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K17" i="1"/>
  <c r="J17" i="1"/>
  <c r="I17" i="1"/>
  <c r="H17" i="1"/>
  <c r="F17" i="1"/>
  <c r="E17" i="1"/>
  <c r="G16" i="1"/>
  <c r="L16" i="1" s="1"/>
  <c r="G15" i="1"/>
  <c r="L15" i="1" s="1"/>
  <c r="G14" i="1"/>
  <c r="L14" i="1" s="1"/>
  <c r="G13" i="1"/>
  <c r="L13" i="1" s="1"/>
  <c r="G12" i="1"/>
  <c r="L12" i="1" s="1"/>
  <c r="I10" i="1"/>
  <c r="G11" i="1"/>
  <c r="L11" i="1" s="1"/>
  <c r="K10" i="1"/>
  <c r="J10" i="1"/>
  <c r="J43" i="1" s="1"/>
  <c r="H10" i="1"/>
  <c r="F10" i="1"/>
  <c r="E10" i="1"/>
  <c r="G10" i="1" l="1"/>
  <c r="H43" i="1"/>
  <c r="G17" i="1"/>
  <c r="K43" i="1"/>
  <c r="I43" i="1"/>
  <c r="L17" i="1"/>
  <c r="F43" i="1"/>
  <c r="L10" i="1"/>
  <c r="L26" i="1"/>
  <c r="G25" i="1"/>
  <c r="L25" i="1" s="1"/>
  <c r="L36" i="1"/>
  <c r="G35" i="1"/>
  <c r="L35" i="1" s="1"/>
  <c r="E43" i="1"/>
  <c r="G43" i="1" l="1"/>
  <c r="L43" i="1"/>
</calcChain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<sst xmlns="http://schemas.openxmlformats.org/spreadsheetml/2006/main" count="53" uniqueCount="53">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</sst>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6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8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</cellStyleXfs>
  <cellXfs count="50">
    <xf numFmtId="0" fontId="0" fillId="0" borderId="0" xfId="0"/>
    <xf numFmtId="0" fontId="4" fillId="11" borderId="0" xfId="1" applyFont="1" applyFill="1"/>
    <xf numFmtId="0" fontId="5" fillId="11" borderId="0" xfId="1" applyFont="1" applyFill="1"/>
    <xf numFmtId="0" fontId="4" fillId="0" borderId="0" xfId="1" applyFont="1"/>
    <xf numFmtId="0" fontId="6" fillId="11" borderId="0" xfId="1" applyFont="1" applyFill="1" applyBorder="1" applyAlignment="1">
      <alignment horizontal="right"/>
    </xf>
    <xf numFmtId="0" fontId="6" fillId="11" borderId="2" xfId="1" applyNumberFormat="1" applyFont="1" applyFill="1" applyBorder="1" applyAlignment="1" applyProtection="1">
      <protection locked="0"/>
    </xf>
    <xf numFmtId="0" fontId="6" fillId="11" borderId="2" xfId="1" applyFont="1" applyFill="1" applyBorder="1" applyAlignment="1"/>
    <xf numFmtId="0" fontId="4" fillId="11" borderId="2" xfId="1" applyFont="1" applyFill="1" applyBorder="1"/>
    <xf numFmtId="0" fontId="6" fillId="12" borderId="3" xfId="1" applyFont="1" applyFill="1" applyBorder="1" applyAlignment="1">
      <alignment horizontal="center" vertical="center" wrapText="1"/>
    </xf>
    <xf numFmtId="0" fontId="7" fillId="0" borderId="0" xfId="0" applyFont="1"/>
    <xf numFmtId="164" fontId="8" fillId="11" borderId="5" xfId="2" applyFont="1" applyFill="1" applyBorder="1" applyAlignment="1" applyProtection="1">
      <alignment horizontal="right" vertical="center" wrapText="1"/>
    </xf>
    <xf numFmtId="164" fontId="8" fillId="11" borderId="6" xfId="2" applyFont="1" applyFill="1" applyBorder="1" applyAlignment="1" applyProtection="1">
      <alignment horizontal="right" vertical="center" wrapText="1"/>
    </xf>
    <xf numFmtId="164" fontId="8" fillId="11" borderId="7" xfId="2" applyFont="1" applyFill="1" applyBorder="1" applyAlignment="1" applyProtection="1">
      <alignment horizontal="right" vertical="center" wrapText="1"/>
    </xf>
    <xf numFmtId="164" fontId="8" fillId="11" borderId="8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8" fillId="11" borderId="4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9" xfId="1" applyNumberFormat="1" applyBorder="1"/>
    <xf numFmtId="4" fontId="3" fillId="0" borderId="10" xfId="1" applyNumberFormat="1" applyBorder="1"/>
    <xf numFmtId="4" fontId="3" fillId="0" borderId="4" xfId="1" applyNumberFormat="1" applyBorder="1"/>
    <xf numFmtId="4" fontId="9" fillId="0" borderId="8" xfId="1" applyNumberFormat="1" applyFont="1" applyBorder="1"/>
    <xf numFmtId="0" fontId="3" fillId="0" borderId="0" xfId="1"/>
    <xf numFmtId="0" fontId="4" fillId="11" borderId="4" xfId="1" applyFont="1" applyFill="1" applyBorder="1" applyAlignment="1">
      <alignment horizontal="center" vertical="center" wrapText="1"/>
    </xf>
    <xf numFmtId="164" fontId="8" fillId="11" borderId="9" xfId="2" applyFont="1" applyFill="1" applyBorder="1" applyAlignment="1" applyProtection="1">
      <alignment horizontal="right" vertical="center" wrapText="1"/>
    </xf>
    <xf numFmtId="164" fontId="8" fillId="11" borderId="10" xfId="2" applyFont="1" applyFill="1" applyBorder="1" applyAlignment="1" applyProtection="1">
      <alignment horizontal="right" vertical="center" wrapText="1"/>
    </xf>
    <xf numFmtId="164" fontId="8" fillId="11" borderId="4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165" fontId="4" fillId="11" borderId="8" xfId="2" applyNumberFormat="1" applyFont="1" applyFill="1" applyBorder="1" applyAlignment="1" applyProtection="1">
      <alignment horizontal="right" vertical="center" wrapText="1"/>
    </xf>
    <xf numFmtId="164" fontId="4" fillId="11" borderId="11" xfId="2" applyFont="1" applyFill="1" applyBorder="1" applyAlignment="1" applyProtection="1">
      <alignment horizontal="right" vertical="center" wrapText="1"/>
    </xf>
    <xf numFmtId="0" fontId="3" fillId="0" borderId="12" xfId="1" applyBorder="1"/>
    <xf numFmtId="164" fontId="4" fillId="11" borderId="13" xfId="2" applyFont="1" applyFill="1" applyBorder="1" applyAlignment="1" applyProtection="1">
      <alignment horizontal="right" vertical="center" wrapText="1"/>
    </xf>
    <xf numFmtId="164" fontId="4" fillId="11" borderId="12" xfId="2" applyFont="1" applyFill="1" applyBorder="1" applyAlignment="1" applyProtection="1">
      <alignment horizontal="right" vertical="center" wrapText="1"/>
    </xf>
    <xf numFmtId="164" fontId="8" fillId="11" borderId="14" xfId="2" applyFont="1" applyFill="1" applyBorder="1" applyAlignment="1" applyProtection="1">
      <alignment horizontal="right" vertical="center" wrapText="1"/>
    </xf>
    <xf numFmtId="0" fontId="8" fillId="11" borderId="0" xfId="1" applyFont="1" applyFill="1"/>
    <xf numFmtId="0" fontId="8" fillId="11" borderId="15" xfId="1" applyFont="1" applyFill="1" applyBorder="1" applyAlignment="1">
      <alignment horizontal="justify" vertical="center" wrapText="1"/>
    </xf>
    <xf numFmtId="0" fontId="8" fillId="11" borderId="16" xfId="1" applyFont="1" applyFill="1" applyBorder="1" applyAlignment="1">
      <alignment horizontal="justify" vertical="center" wrapText="1"/>
    </xf>
    <xf numFmtId="164" fontId="8" fillId="11" borderId="3" xfId="2" applyFont="1" applyFill="1" applyBorder="1" applyAlignment="1" applyProtection="1">
      <alignment vertical="center" wrapText="1"/>
    </xf>
    <xf numFmtId="164" fontId="8" fillId="11" borderId="15" xfId="2" applyFont="1" applyFill="1" applyBorder="1" applyAlignment="1" applyProtection="1">
      <alignment vertical="center" wrapText="1"/>
    </xf>
    <xf numFmtId="0" fontId="8" fillId="0" borderId="0" xfId="1" applyFont="1"/>
    <xf numFmtId="0" fontId="10" fillId="11" borderId="0" xfId="1" applyFont="1" applyFill="1"/>
    <xf numFmtId="0" fontId="11" fillId="0" borderId="0" xfId="1" applyFont="1" applyAlignment="1">
      <alignment horizontal="center"/>
    </xf>
    <xf numFmtId="0" fontId="4" fillId="0" borderId="2" xfId="1" applyFont="1" applyBorder="1"/>
    <xf numFmtId="0" fontId="4" fillId="0" borderId="17" xfId="1" applyFont="1" applyBorder="1" applyAlignment="1">
      <alignment horizontal="center"/>
    </xf>
    <xf numFmtId="0" fontId="12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8" fillId="11" borderId="4" xfId="1" applyFont="1" applyFill="1" applyBorder="1" applyAlignment="1">
      <alignment horizontal="left" vertical="center" wrapText="1"/>
    </xf>
    <xf numFmtId="0" fontId="4" fillId="11" borderId="17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horizontal="center"/>
    </xf>
    <xf numFmtId="0" fontId="6" fillId="12" borderId="3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 wrapText="1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P50"/>
  <sheetViews>
    <sheetView showGridLines="0" tabSelected="1" workbookViewId="0"/>
  </sheetViews>
  <sheetFormatPr baseColWidth="10" defaultRowHeight="12.75" x14ac:dyDescent="0.2"/>
  <cols>
    <col min="1" max="1" width="3.85546875" style="2" customWidth="1"/>
    <col min="2" max="2" width="2.42578125" style="1" customWidth="1"/>
    <col min="3" max="3" width="4.5703125" style="3" customWidth="1"/>
    <col min="4" max="4" width="57.28515625" style="3" customWidth="1"/>
    <col min="5" max="5" width="15" style="3" customWidth="1"/>
    <col min="6" max="6" width="14.7109375" style="3" customWidth="1"/>
    <col min="7" max="7" width="15.5703125" style="3" customWidth="1"/>
    <col min="8" max="8" width="14.7109375" style="3" customWidth="1"/>
    <col min="9" max="9" width="15.85546875" style="3" customWidth="1"/>
    <col min="10" max="10" width="14.7109375" style="3" customWidth="1"/>
    <col min="11" max="11" width="15.28515625" style="3" customWidth="1"/>
    <col min="12" max="12" width="14.42578125" style="3" customWidth="1"/>
    <col min="13" max="13" width="3.7109375" style="1" customWidth="1"/>
    <col min="14" max="16384" width="11.42578125" style="3"/>
  </cols>
  <sheetData>
    <row r="1" spans="1:16" ht="14.25" customHeight="1" x14ac:dyDescent="0.2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</row>
    <row r="2" spans="1:16" ht="14.25" customHeight="1" x14ac:dyDescent="0.2"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</row>
    <row r="3" spans="1:16" ht="14.25" customHeight="1" x14ac:dyDescent="0.2">
      <c r="C3" s="47" t="s">
        <v>52</v>
      </c>
      <c r="D3" s="47"/>
      <c r="E3" s="47"/>
      <c r="F3" s="47"/>
      <c r="G3" s="47"/>
      <c r="H3" s="47"/>
      <c r="I3" s="47"/>
      <c r="J3" s="47"/>
      <c r="K3" s="47"/>
      <c r="L3" s="47"/>
    </row>
    <row r="4" spans="1:16" s="1" customFormat="1" ht="6.75" customHeight="1" x14ac:dyDescent="0.2">
      <c r="A4" s="2"/>
    </row>
    <row r="5" spans="1:16" s="1" customFormat="1" ht="18" customHeight="1" x14ac:dyDescent="0.2">
      <c r="A5" s="2"/>
      <c r="D5" s="4" t="s">
        <v>2</v>
      </c>
      <c r="E5" s="5" t="s">
        <v>3</v>
      </c>
      <c r="F5" s="6"/>
      <c r="G5" s="5"/>
      <c r="H5" s="5"/>
      <c r="I5" s="7"/>
      <c r="J5" s="7"/>
      <c r="K5" s="7"/>
    </row>
    <row r="6" spans="1:16" s="1" customFormat="1" ht="6.75" customHeight="1" x14ac:dyDescent="0.2">
      <c r="A6" s="2"/>
    </row>
    <row r="7" spans="1:16" ht="12.75" customHeight="1" x14ac:dyDescent="0.2">
      <c r="C7" s="48" t="s">
        <v>4</v>
      </c>
      <c r="D7" s="48"/>
      <c r="E7" s="49" t="s">
        <v>5</v>
      </c>
      <c r="F7" s="49"/>
      <c r="G7" s="49"/>
      <c r="H7" s="49"/>
      <c r="I7" s="49"/>
      <c r="J7" s="49"/>
      <c r="K7" s="49"/>
      <c r="L7" s="49" t="s">
        <v>6</v>
      </c>
    </row>
    <row r="8" spans="1:16" ht="25.5" x14ac:dyDescent="0.2">
      <c r="C8" s="48"/>
      <c r="D8" s="48"/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49"/>
    </row>
    <row r="9" spans="1:16" ht="11.25" customHeight="1" x14ac:dyDescent="0.2">
      <c r="C9" s="48"/>
      <c r="D9" s="48"/>
      <c r="E9" s="8">
        <v>1</v>
      </c>
      <c r="F9" s="8">
        <v>2</v>
      </c>
      <c r="G9" s="8" t="s">
        <v>14</v>
      </c>
      <c r="H9" s="8">
        <v>4</v>
      </c>
      <c r="I9" s="8">
        <v>5</v>
      </c>
      <c r="J9" s="8">
        <v>6</v>
      </c>
      <c r="K9" s="8">
        <v>7</v>
      </c>
      <c r="L9" s="8" t="s">
        <v>15</v>
      </c>
    </row>
    <row r="10" spans="1:16" ht="12.75" customHeight="1" x14ac:dyDescent="0.2">
      <c r="A10" s="9"/>
      <c r="C10" s="45" t="s">
        <v>16</v>
      </c>
      <c r="D10" s="45"/>
      <c r="E10" s="10">
        <f>SUM(E11:E16)</f>
        <v>44993437</v>
      </c>
      <c r="F10" s="11">
        <f>SUM(F11:F16)</f>
        <v>552951.61999999988</v>
      </c>
      <c r="G10" s="12">
        <f t="shared" ref="G10:G24" si="0">+E10+F10</f>
        <v>45546388.619999997</v>
      </c>
      <c r="H10" s="10">
        <f>SUM(H11:H16)</f>
        <v>27525471.459999993</v>
      </c>
      <c r="I10" s="10">
        <f>SUM(I11:I16)</f>
        <v>26870349.670000002</v>
      </c>
      <c r="J10" s="10">
        <f>SUM(J11:J16)</f>
        <v>26870349.670000002</v>
      </c>
      <c r="K10" s="11">
        <f>SUM(K11:K16)</f>
        <v>26870349.670000002</v>
      </c>
      <c r="L10" s="13">
        <f>+G10-I10</f>
        <v>18676038.949999996</v>
      </c>
    </row>
    <row r="11" spans="1:16" ht="15" x14ac:dyDescent="0.25">
      <c r="A11" s="9"/>
      <c r="B11" s="14"/>
      <c r="C11" s="15"/>
      <c r="D11" s="16" t="s">
        <v>17</v>
      </c>
      <c r="E11" s="17">
        <v>10044252</v>
      </c>
      <c r="F11" s="18">
        <v>408143.51</v>
      </c>
      <c r="G11" s="19">
        <f t="shared" si="0"/>
        <v>10452395.51</v>
      </c>
      <c r="H11" s="17">
        <v>7737872.2599999998</v>
      </c>
      <c r="I11" s="17">
        <v>7524058.8600000003</v>
      </c>
      <c r="J11" s="17">
        <v>7524058.8600000003</v>
      </c>
      <c r="K11" s="18">
        <v>7524058.8600000003</v>
      </c>
      <c r="L11" s="20">
        <f t="shared" ref="L11:L16" si="1">G11-I11</f>
        <v>2928336.6499999994</v>
      </c>
      <c r="M11" s="21"/>
      <c r="N11" s="21"/>
      <c r="O11" s="21"/>
      <c r="P11" s="21"/>
    </row>
    <row r="12" spans="1:16" ht="15" x14ac:dyDescent="0.25">
      <c r="A12" s="9"/>
      <c r="B12" s="14"/>
      <c r="C12" s="22"/>
      <c r="D12" s="16" t="s">
        <v>18</v>
      </c>
      <c r="E12" s="17">
        <v>8758820</v>
      </c>
      <c r="F12" s="18">
        <v>-2791450.13</v>
      </c>
      <c r="G12" s="19">
        <f t="shared" si="0"/>
        <v>5967369.8700000001</v>
      </c>
      <c r="H12" s="17">
        <v>1264574.95</v>
      </c>
      <c r="I12" s="17">
        <v>1260974.8999999999</v>
      </c>
      <c r="J12" s="17">
        <v>1260974.8999999999</v>
      </c>
      <c r="K12" s="18">
        <v>1260974.8999999999</v>
      </c>
      <c r="L12" s="20">
        <f t="shared" si="1"/>
        <v>4706394.9700000007</v>
      </c>
      <c r="M12" s="21"/>
      <c r="N12" s="21"/>
      <c r="O12" s="21"/>
      <c r="P12" s="21"/>
    </row>
    <row r="13" spans="1:16" ht="15" x14ac:dyDescent="0.25">
      <c r="A13" s="9"/>
      <c r="B13" s="14"/>
      <c r="C13" s="22"/>
      <c r="D13" s="16" t="s">
        <v>19</v>
      </c>
      <c r="E13" s="17">
        <v>12252401</v>
      </c>
      <c r="F13" s="18">
        <v>772737.66</v>
      </c>
      <c r="G13" s="19">
        <f t="shared" si="0"/>
        <v>13025138.66</v>
      </c>
      <c r="H13" s="17">
        <v>6775679.5300000003</v>
      </c>
      <c r="I13" s="17">
        <v>6602231.5999999996</v>
      </c>
      <c r="J13" s="17">
        <v>6602231.5999999996</v>
      </c>
      <c r="K13" s="18">
        <v>6602231.5999999996</v>
      </c>
      <c r="L13" s="20">
        <f t="shared" si="1"/>
        <v>6422907.0600000005</v>
      </c>
      <c r="M13" s="21"/>
      <c r="N13" s="21"/>
      <c r="O13" s="21"/>
      <c r="P13" s="21"/>
    </row>
    <row r="14" spans="1:16" ht="15" x14ac:dyDescent="0.25">
      <c r="A14" s="9"/>
      <c r="B14" s="14"/>
      <c r="C14" s="22"/>
      <c r="D14" s="16" t="s">
        <v>20</v>
      </c>
      <c r="E14" s="17">
        <v>3268589</v>
      </c>
      <c r="F14" s="18">
        <v>287480.65000000002</v>
      </c>
      <c r="G14" s="19">
        <f t="shared" si="0"/>
        <v>3556069.65</v>
      </c>
      <c r="H14" s="17">
        <v>2486034.2000000002</v>
      </c>
      <c r="I14" s="17">
        <v>2421139.0299999998</v>
      </c>
      <c r="J14" s="17">
        <v>2421139.0299999998</v>
      </c>
      <c r="K14" s="18">
        <v>2421139.0299999998</v>
      </c>
      <c r="L14" s="20">
        <f t="shared" si="1"/>
        <v>1134930.6200000001</v>
      </c>
      <c r="M14" s="21"/>
      <c r="N14" s="21"/>
      <c r="O14" s="21"/>
      <c r="P14" s="21"/>
    </row>
    <row r="15" spans="1:16" ht="15" x14ac:dyDescent="0.25">
      <c r="A15" s="9"/>
      <c r="B15" s="14"/>
      <c r="C15" s="22"/>
      <c r="D15" s="16" t="s">
        <v>21</v>
      </c>
      <c r="E15" s="17">
        <v>10572151</v>
      </c>
      <c r="F15" s="18">
        <v>1873684.93</v>
      </c>
      <c r="G15" s="19">
        <f t="shared" si="0"/>
        <v>12445835.93</v>
      </c>
      <c r="H15" s="17">
        <v>9205215.1199999992</v>
      </c>
      <c r="I15" s="17">
        <v>9009488.6600000001</v>
      </c>
      <c r="J15" s="17">
        <v>9009488.6600000001</v>
      </c>
      <c r="K15" s="18">
        <v>9009488.6600000001</v>
      </c>
      <c r="L15" s="20">
        <f t="shared" si="1"/>
        <v>3436347.2699999996</v>
      </c>
      <c r="M15" s="21"/>
      <c r="N15" s="21"/>
      <c r="O15" s="21"/>
      <c r="P15" s="21"/>
    </row>
    <row r="16" spans="1:16" ht="15" x14ac:dyDescent="0.25">
      <c r="A16" s="9"/>
      <c r="B16" s="14"/>
      <c r="C16" s="22"/>
      <c r="D16" s="16" t="s">
        <v>22</v>
      </c>
      <c r="E16" s="17">
        <v>97224</v>
      </c>
      <c r="F16" s="18">
        <v>2355</v>
      </c>
      <c r="G16" s="19">
        <f t="shared" si="0"/>
        <v>99579</v>
      </c>
      <c r="H16" s="17">
        <v>56095.4</v>
      </c>
      <c r="I16" s="17">
        <v>52456.62</v>
      </c>
      <c r="J16" s="17">
        <v>52456.62</v>
      </c>
      <c r="K16" s="18">
        <v>52456.62</v>
      </c>
      <c r="L16" s="20">
        <f t="shared" si="1"/>
        <v>47122.38</v>
      </c>
      <c r="M16" s="21"/>
      <c r="N16" s="21"/>
      <c r="O16" s="21"/>
      <c r="P16" s="21"/>
    </row>
    <row r="17" spans="1:16" ht="12.75" customHeight="1" x14ac:dyDescent="0.2">
      <c r="A17" s="9"/>
      <c r="C17" s="45" t="s">
        <v>23</v>
      </c>
      <c r="D17" s="45"/>
      <c r="E17" s="23">
        <f>SUM(E18:E24)</f>
        <v>2233722.16</v>
      </c>
      <c r="F17" s="24">
        <f>SUM(F18:F24)</f>
        <v>993079</v>
      </c>
      <c r="G17" s="25">
        <f t="shared" si="0"/>
        <v>3226801.16</v>
      </c>
      <c r="H17" s="23">
        <f>SUM(H18:H24)</f>
        <v>2800688.2399999998</v>
      </c>
      <c r="I17" s="23">
        <f>SUM(I18:I24)</f>
        <v>2200688.2399999998</v>
      </c>
      <c r="J17" s="23">
        <f>SUM(J18:J24)</f>
        <v>2200688.2399999998</v>
      </c>
      <c r="K17" s="24">
        <f>SUM(K18:K24)</f>
        <v>2192676.21</v>
      </c>
      <c r="L17" s="13">
        <f>+G17-I17</f>
        <v>1026112.9200000004</v>
      </c>
    </row>
    <row r="18" spans="1:16" ht="15" x14ac:dyDescent="0.25">
      <c r="A18" s="9"/>
      <c r="B18" s="14"/>
      <c r="C18" s="22"/>
      <c r="D18" s="16" t="s">
        <v>24</v>
      </c>
      <c r="E18" s="17">
        <v>386500</v>
      </c>
      <c r="F18" s="18">
        <v>49394.79</v>
      </c>
      <c r="G18" s="19">
        <f t="shared" si="0"/>
        <v>435894.79</v>
      </c>
      <c r="H18" s="17">
        <v>365289.17</v>
      </c>
      <c r="I18" s="17">
        <v>365289.17</v>
      </c>
      <c r="J18" s="17">
        <v>365289.17</v>
      </c>
      <c r="K18" s="18">
        <v>365289.17</v>
      </c>
      <c r="L18" s="20">
        <f t="shared" ref="L18:L24" si="2">G18-I18</f>
        <v>70605.62</v>
      </c>
      <c r="M18" s="21"/>
      <c r="N18" s="14"/>
      <c r="O18" s="14"/>
      <c r="P18" s="14"/>
    </row>
    <row r="19" spans="1:16" ht="15" x14ac:dyDescent="0.25">
      <c r="A19" s="9"/>
      <c r="B19" s="14"/>
      <c r="C19" s="22"/>
      <c r="D19" s="16" t="s">
        <v>25</v>
      </c>
      <c r="E19" s="17">
        <v>156000</v>
      </c>
      <c r="F19" s="18">
        <v>114387.75</v>
      </c>
      <c r="G19" s="19">
        <f t="shared" si="0"/>
        <v>270387.75</v>
      </c>
      <c r="H19" s="17">
        <v>248472.14</v>
      </c>
      <c r="I19" s="17">
        <v>248472.14</v>
      </c>
      <c r="J19" s="17">
        <v>248472.14</v>
      </c>
      <c r="K19" s="18">
        <v>246084.5</v>
      </c>
      <c r="L19" s="20">
        <f t="shared" si="2"/>
        <v>21915.609999999986</v>
      </c>
      <c r="M19" s="21"/>
      <c r="N19" s="14"/>
      <c r="O19" s="14"/>
      <c r="P19" s="14"/>
    </row>
    <row r="20" spans="1:16" ht="15" x14ac:dyDescent="0.25">
      <c r="A20" s="9"/>
      <c r="B20" s="14"/>
      <c r="C20" s="22"/>
      <c r="D20" s="16" t="s">
        <v>26</v>
      </c>
      <c r="E20" s="17">
        <v>265000</v>
      </c>
      <c r="F20" s="18">
        <v>612588.17000000004</v>
      </c>
      <c r="G20" s="19">
        <f t="shared" si="0"/>
        <v>877588.17</v>
      </c>
      <c r="H20" s="17">
        <v>860136.19</v>
      </c>
      <c r="I20" s="17">
        <v>560136.18999999994</v>
      </c>
      <c r="J20" s="17">
        <v>560136.18999999994</v>
      </c>
      <c r="K20" s="18">
        <v>557723.89</v>
      </c>
      <c r="L20" s="20">
        <f t="shared" si="2"/>
        <v>317451.9800000001</v>
      </c>
      <c r="M20" s="21"/>
      <c r="N20" s="14"/>
      <c r="O20" s="14"/>
      <c r="P20" s="14"/>
    </row>
    <row r="21" spans="1:16" ht="15" x14ac:dyDescent="0.25">
      <c r="A21" s="9"/>
      <c r="B21" s="14"/>
      <c r="C21" s="22"/>
      <c r="D21" s="16" t="s">
        <v>27</v>
      </c>
      <c r="E21" s="17">
        <v>4000</v>
      </c>
      <c r="F21" s="18">
        <v>0</v>
      </c>
      <c r="G21" s="19">
        <f t="shared" si="0"/>
        <v>4000</v>
      </c>
      <c r="H21" s="17">
        <v>790.9</v>
      </c>
      <c r="I21" s="17">
        <v>790.9</v>
      </c>
      <c r="J21" s="17">
        <v>790.9</v>
      </c>
      <c r="K21" s="18">
        <v>790.9</v>
      </c>
      <c r="L21" s="20">
        <f t="shared" si="2"/>
        <v>3209.1</v>
      </c>
      <c r="M21" s="21"/>
      <c r="N21" s="14"/>
      <c r="O21" s="14"/>
      <c r="P21" s="14"/>
    </row>
    <row r="22" spans="1:16" ht="15" x14ac:dyDescent="0.25">
      <c r="A22" s="9"/>
      <c r="B22" s="14"/>
      <c r="C22" s="22"/>
      <c r="D22" s="16" t="s">
        <v>28</v>
      </c>
      <c r="E22" s="17">
        <v>926222.16</v>
      </c>
      <c r="F22" s="18">
        <v>0</v>
      </c>
      <c r="G22" s="19">
        <f t="shared" si="0"/>
        <v>926222.16</v>
      </c>
      <c r="H22" s="17">
        <v>635007.85</v>
      </c>
      <c r="I22" s="17">
        <v>635007.85</v>
      </c>
      <c r="J22" s="17">
        <v>635007.85</v>
      </c>
      <c r="K22" s="18">
        <v>633748</v>
      </c>
      <c r="L22" s="20">
        <f t="shared" si="2"/>
        <v>291214.31000000006</v>
      </c>
      <c r="M22" s="21"/>
      <c r="N22" s="14"/>
      <c r="O22" s="14"/>
      <c r="P22" s="14"/>
    </row>
    <row r="23" spans="1:16" ht="15" x14ac:dyDescent="0.25">
      <c r="A23" s="9"/>
      <c r="B23" s="14"/>
      <c r="C23" s="22"/>
      <c r="D23" s="16" t="s">
        <v>29</v>
      </c>
      <c r="E23" s="17">
        <v>10000</v>
      </c>
      <c r="F23" s="18">
        <v>303193.23</v>
      </c>
      <c r="G23" s="19">
        <f t="shared" si="0"/>
        <v>313193.23</v>
      </c>
      <c r="H23" s="17">
        <v>308615.40000000002</v>
      </c>
      <c r="I23" s="17">
        <v>8615.4</v>
      </c>
      <c r="J23" s="17">
        <v>8615.4</v>
      </c>
      <c r="K23" s="18">
        <v>8615.4</v>
      </c>
      <c r="L23" s="20">
        <f t="shared" si="2"/>
        <v>304577.82999999996</v>
      </c>
      <c r="M23" s="21"/>
      <c r="N23" s="14"/>
      <c r="O23" s="14"/>
      <c r="P23" s="14"/>
    </row>
    <row r="24" spans="1:16" ht="15" x14ac:dyDescent="0.25">
      <c r="A24" s="9"/>
      <c r="B24" s="14"/>
      <c r="C24" s="22"/>
      <c r="D24" s="16" t="s">
        <v>30</v>
      </c>
      <c r="E24" s="17">
        <v>486000</v>
      </c>
      <c r="F24" s="18">
        <v>-86484.94</v>
      </c>
      <c r="G24" s="19">
        <f t="shared" si="0"/>
        <v>399515.06</v>
      </c>
      <c r="H24" s="17">
        <v>382376.59</v>
      </c>
      <c r="I24" s="17">
        <v>382376.59</v>
      </c>
      <c r="J24" s="17">
        <v>382376.59</v>
      </c>
      <c r="K24" s="18">
        <v>380424.35</v>
      </c>
      <c r="L24" s="20">
        <f t="shared" si="2"/>
        <v>17138.469999999972</v>
      </c>
      <c r="M24" s="21"/>
      <c r="N24" s="14"/>
      <c r="O24" s="14"/>
      <c r="P24" s="14"/>
    </row>
    <row r="25" spans="1:16" ht="12.75" customHeight="1" x14ac:dyDescent="0.2">
      <c r="A25" s="9"/>
      <c r="C25" s="45" t="s">
        <v>31</v>
      </c>
      <c r="D25" s="45"/>
      <c r="E25" s="23">
        <f t="shared" ref="E25:K25" si="3">SUM(E26:E34)</f>
        <v>8822098.7899999991</v>
      </c>
      <c r="F25" s="24">
        <f t="shared" si="3"/>
        <v>10410182.569999998</v>
      </c>
      <c r="G25" s="25">
        <f t="shared" si="3"/>
        <v>19232281.359999999</v>
      </c>
      <c r="H25" s="23">
        <f t="shared" si="3"/>
        <v>11658052.860000001</v>
      </c>
      <c r="I25" s="23">
        <f t="shared" si="3"/>
        <v>11604183.409999998</v>
      </c>
      <c r="J25" s="23">
        <f t="shared" si="3"/>
        <v>11604183.409999998</v>
      </c>
      <c r="K25" s="24">
        <f t="shared" si="3"/>
        <v>11539831.969999999</v>
      </c>
      <c r="L25" s="13">
        <f>+G25-I25</f>
        <v>7628097.9500000011</v>
      </c>
    </row>
    <row r="26" spans="1:16" ht="15" x14ac:dyDescent="0.25">
      <c r="A26" s="9"/>
      <c r="B26" s="14"/>
      <c r="C26" s="22"/>
      <c r="D26" s="16" t="s">
        <v>32</v>
      </c>
      <c r="E26" s="17">
        <v>4966536.2699999996</v>
      </c>
      <c r="F26" s="18">
        <v>104699.88</v>
      </c>
      <c r="G26" s="19">
        <f t="shared" ref="G26:G34" si="4">+E26+F26</f>
        <v>5071236.1499999994</v>
      </c>
      <c r="H26" s="17">
        <v>3812705.37</v>
      </c>
      <c r="I26" s="17">
        <v>3812705.37</v>
      </c>
      <c r="J26" s="17">
        <v>3812705.37</v>
      </c>
      <c r="K26" s="18">
        <v>3811779.35</v>
      </c>
      <c r="L26" s="20">
        <f t="shared" ref="L26:L34" si="5">G26-I26</f>
        <v>1258530.7799999993</v>
      </c>
      <c r="M26" s="21"/>
      <c r="N26" s="14"/>
      <c r="O26" s="14"/>
      <c r="P26" s="14"/>
    </row>
    <row r="27" spans="1:16" ht="15" x14ac:dyDescent="0.25">
      <c r="A27" s="9"/>
      <c r="B27" s="14"/>
      <c r="C27" s="22"/>
      <c r="D27" s="16" t="s">
        <v>33</v>
      </c>
      <c r="E27" s="17">
        <v>257300</v>
      </c>
      <c r="F27" s="18">
        <v>4923908.3499999996</v>
      </c>
      <c r="G27" s="19">
        <f t="shared" si="4"/>
        <v>5181208.3499999996</v>
      </c>
      <c r="H27" s="17">
        <v>1070456.3500000001</v>
      </c>
      <c r="I27" s="17">
        <v>1026456.35</v>
      </c>
      <c r="J27" s="17">
        <v>1026456.35</v>
      </c>
      <c r="K27" s="18">
        <v>1008602.24</v>
      </c>
      <c r="L27" s="20">
        <f t="shared" si="5"/>
        <v>4154751.9999999995</v>
      </c>
      <c r="M27" s="21"/>
      <c r="N27" s="14"/>
      <c r="O27" s="14"/>
      <c r="P27" s="14"/>
    </row>
    <row r="28" spans="1:16" ht="15" x14ac:dyDescent="0.25">
      <c r="A28" s="9"/>
      <c r="B28" s="14"/>
      <c r="C28" s="22"/>
      <c r="D28" s="16" t="s">
        <v>34</v>
      </c>
      <c r="E28" s="17">
        <v>964500</v>
      </c>
      <c r="F28" s="18">
        <v>83450</v>
      </c>
      <c r="G28" s="19">
        <f t="shared" si="4"/>
        <v>1047950</v>
      </c>
      <c r="H28" s="17">
        <v>770639.31</v>
      </c>
      <c r="I28" s="17">
        <v>770639.31</v>
      </c>
      <c r="J28" s="17">
        <v>770639.31</v>
      </c>
      <c r="K28" s="18">
        <v>770639.31</v>
      </c>
      <c r="L28" s="20">
        <f t="shared" si="5"/>
        <v>277310.68999999994</v>
      </c>
      <c r="M28" s="21"/>
      <c r="N28" s="14"/>
      <c r="O28" s="14"/>
      <c r="P28" s="14"/>
    </row>
    <row r="29" spans="1:16" ht="15" x14ac:dyDescent="0.25">
      <c r="A29" s="9"/>
      <c r="B29" s="14"/>
      <c r="C29" s="22"/>
      <c r="D29" s="16" t="s">
        <v>35</v>
      </c>
      <c r="E29" s="17">
        <v>414342.06</v>
      </c>
      <c r="F29" s="18">
        <v>-65851.78</v>
      </c>
      <c r="G29" s="19">
        <f t="shared" si="4"/>
        <v>348490.28</v>
      </c>
      <c r="H29" s="17">
        <v>269713.8</v>
      </c>
      <c r="I29" s="17">
        <v>269713.8</v>
      </c>
      <c r="J29" s="17">
        <v>269713.8</v>
      </c>
      <c r="K29" s="18">
        <v>269713.8</v>
      </c>
      <c r="L29" s="20">
        <f t="shared" si="5"/>
        <v>78776.48000000004</v>
      </c>
      <c r="M29" s="21"/>
      <c r="N29" s="14"/>
      <c r="O29" s="14"/>
      <c r="P29" s="14"/>
    </row>
    <row r="30" spans="1:16" ht="15" x14ac:dyDescent="0.25">
      <c r="A30" s="9"/>
      <c r="B30" s="14"/>
      <c r="C30" s="22"/>
      <c r="D30" s="16" t="s">
        <v>36</v>
      </c>
      <c r="E30" s="17">
        <v>857900</v>
      </c>
      <c r="F30" s="18">
        <v>1008669.98</v>
      </c>
      <c r="G30" s="19">
        <f t="shared" si="4"/>
        <v>1866569.98</v>
      </c>
      <c r="H30" s="17">
        <v>1064061.08</v>
      </c>
      <c r="I30" s="17">
        <v>1064061.08</v>
      </c>
      <c r="J30" s="17">
        <v>1064061.08</v>
      </c>
      <c r="K30" s="18">
        <v>1063901.08</v>
      </c>
      <c r="L30" s="20">
        <f t="shared" si="5"/>
        <v>802508.89999999991</v>
      </c>
      <c r="M30" s="21"/>
      <c r="N30" s="14"/>
      <c r="O30" s="14"/>
      <c r="P30" s="14"/>
    </row>
    <row r="31" spans="1:16" ht="15" x14ac:dyDescent="0.25">
      <c r="A31" s="9"/>
      <c r="B31" s="14"/>
      <c r="C31" s="22"/>
      <c r="D31" s="16" t="s">
        <v>37</v>
      </c>
      <c r="E31" s="17">
        <v>50000</v>
      </c>
      <c r="F31" s="18">
        <v>3066322.77</v>
      </c>
      <c r="G31" s="19">
        <f t="shared" si="4"/>
        <v>3116322.77</v>
      </c>
      <c r="H31" s="17">
        <v>2635080.5699999998</v>
      </c>
      <c r="I31" s="17">
        <v>2635080.5699999998</v>
      </c>
      <c r="J31" s="17">
        <v>2635080.5699999998</v>
      </c>
      <c r="K31" s="18">
        <v>2635080.5699999998</v>
      </c>
      <c r="L31" s="20">
        <f t="shared" si="5"/>
        <v>481242.20000000019</v>
      </c>
      <c r="M31" s="21"/>
      <c r="N31" s="14"/>
      <c r="O31" s="14"/>
      <c r="P31" s="14"/>
    </row>
    <row r="32" spans="1:16" ht="15" x14ac:dyDescent="0.25">
      <c r="A32" s="9"/>
      <c r="B32" s="14"/>
      <c r="C32" s="22"/>
      <c r="D32" s="16" t="s">
        <v>38</v>
      </c>
      <c r="E32" s="17">
        <v>327600</v>
      </c>
      <c r="F32" s="18">
        <v>447996.11</v>
      </c>
      <c r="G32" s="19">
        <f t="shared" si="4"/>
        <v>775596.11</v>
      </c>
      <c r="H32" s="17">
        <v>681426.06</v>
      </c>
      <c r="I32" s="17">
        <v>681426.06</v>
      </c>
      <c r="J32" s="17">
        <v>681426.06</v>
      </c>
      <c r="K32" s="18">
        <v>644006.44999999995</v>
      </c>
      <c r="L32" s="20">
        <f t="shared" si="5"/>
        <v>94170.04999999993</v>
      </c>
      <c r="M32" s="21"/>
      <c r="N32" s="14"/>
      <c r="O32" s="14"/>
      <c r="P32" s="14"/>
    </row>
    <row r="33" spans="1:16" ht="15" x14ac:dyDescent="0.25">
      <c r="A33" s="9"/>
      <c r="B33" s="14"/>
      <c r="C33" s="22"/>
      <c r="D33" s="16" t="s">
        <v>39</v>
      </c>
      <c r="E33" s="17">
        <v>134308.46</v>
      </c>
      <c r="F33" s="18">
        <v>424014.04</v>
      </c>
      <c r="G33" s="19">
        <f t="shared" si="4"/>
        <v>558322.5</v>
      </c>
      <c r="H33" s="17">
        <v>483797.35</v>
      </c>
      <c r="I33" s="17">
        <v>483797.35</v>
      </c>
      <c r="J33" s="17">
        <v>483797.35</v>
      </c>
      <c r="K33" s="18">
        <v>477577.15</v>
      </c>
      <c r="L33" s="20">
        <f t="shared" si="5"/>
        <v>74525.150000000023</v>
      </c>
      <c r="M33" s="21"/>
      <c r="N33" s="14"/>
      <c r="O33" s="14"/>
      <c r="P33" s="14"/>
    </row>
    <row r="34" spans="1:16" ht="15" x14ac:dyDescent="0.25">
      <c r="A34" s="9"/>
      <c r="B34" s="14"/>
      <c r="C34" s="22"/>
      <c r="D34" s="16" t="s">
        <v>40</v>
      </c>
      <c r="E34" s="17">
        <v>849612</v>
      </c>
      <c r="F34" s="18">
        <v>416973.22</v>
      </c>
      <c r="G34" s="19">
        <f t="shared" si="4"/>
        <v>1266585.22</v>
      </c>
      <c r="H34" s="17">
        <v>870172.97</v>
      </c>
      <c r="I34" s="17">
        <v>860303.52</v>
      </c>
      <c r="J34" s="17">
        <v>860303.52</v>
      </c>
      <c r="K34" s="18">
        <v>858532.02</v>
      </c>
      <c r="L34" s="20">
        <f t="shared" si="5"/>
        <v>406281.69999999995</v>
      </c>
      <c r="M34" s="21"/>
      <c r="N34" s="14"/>
      <c r="O34" s="14"/>
      <c r="P34" s="14"/>
    </row>
    <row r="35" spans="1:16" ht="15" customHeight="1" x14ac:dyDescent="0.25">
      <c r="A35" s="9"/>
      <c r="C35" s="45" t="s">
        <v>41</v>
      </c>
      <c r="D35" s="45"/>
      <c r="E35" s="23">
        <f t="shared" ref="E35:K35" si="6">SUM(E36:E36)</f>
        <v>122928</v>
      </c>
      <c r="F35" s="18">
        <f t="shared" si="6"/>
        <v>0</v>
      </c>
      <c r="G35" s="23">
        <f t="shared" si="6"/>
        <v>122928</v>
      </c>
      <c r="H35" s="23">
        <f t="shared" si="6"/>
        <v>68685.91</v>
      </c>
      <c r="I35" s="23">
        <f t="shared" si="6"/>
        <v>68685.91</v>
      </c>
      <c r="J35" s="23">
        <f t="shared" si="6"/>
        <v>68685.91</v>
      </c>
      <c r="K35" s="24">
        <f t="shared" si="6"/>
        <v>68685.91</v>
      </c>
      <c r="L35" s="13">
        <f>+G35-I35</f>
        <v>54242.09</v>
      </c>
    </row>
    <row r="36" spans="1:16" ht="15" x14ac:dyDescent="0.25">
      <c r="A36" s="9"/>
      <c r="C36" s="22"/>
      <c r="D36" s="16" t="s">
        <v>42</v>
      </c>
      <c r="E36" s="17">
        <v>122928</v>
      </c>
      <c r="F36" s="18">
        <v>0</v>
      </c>
      <c r="G36" s="19">
        <f t="shared" ref="G36:G41" si="7">+E36+F36</f>
        <v>122928</v>
      </c>
      <c r="H36" s="17">
        <v>68685.91</v>
      </c>
      <c r="I36" s="17">
        <v>68685.91</v>
      </c>
      <c r="J36" s="17">
        <v>68685.91</v>
      </c>
      <c r="K36" s="18">
        <v>68685.91</v>
      </c>
      <c r="L36" s="26">
        <f>+G36-I36</f>
        <v>54242.09</v>
      </c>
    </row>
    <row r="37" spans="1:16" ht="12.75" customHeight="1" x14ac:dyDescent="0.2">
      <c r="A37" s="9"/>
      <c r="C37" s="45" t="s">
        <v>43</v>
      </c>
      <c r="D37" s="45"/>
      <c r="E37" s="23">
        <f>SUM(E38:E42)</f>
        <v>9122000</v>
      </c>
      <c r="F37" s="24">
        <f>SUM(F38:F42)</f>
        <v>28240875.979999997</v>
      </c>
      <c r="G37" s="25">
        <f t="shared" si="7"/>
        <v>37362875.979999997</v>
      </c>
      <c r="H37" s="23">
        <f>SUM(H38:H42)</f>
        <v>29867380.809999999</v>
      </c>
      <c r="I37" s="23">
        <f>SUM(I38:I42)</f>
        <v>19864037.93</v>
      </c>
      <c r="J37" s="23">
        <f>SUM(J38:J42)</f>
        <v>19864037.93</v>
      </c>
      <c r="K37" s="24">
        <f>SUM(K38:K42)</f>
        <v>19864037.93</v>
      </c>
      <c r="L37" s="13">
        <f>+G37-I37</f>
        <v>17498838.049999997</v>
      </c>
    </row>
    <row r="38" spans="1:16" ht="15" x14ac:dyDescent="0.25">
      <c r="A38" s="9"/>
      <c r="C38" s="22"/>
      <c r="D38" s="16" t="s">
        <v>44</v>
      </c>
      <c r="E38" s="17">
        <v>160000</v>
      </c>
      <c r="F38" s="18">
        <v>7564023.4900000002</v>
      </c>
      <c r="G38" s="19">
        <f t="shared" si="7"/>
        <v>7724023.4900000002</v>
      </c>
      <c r="H38" s="17">
        <v>7543166.5599999996</v>
      </c>
      <c r="I38" s="17">
        <v>6333803.4800000004</v>
      </c>
      <c r="J38" s="17">
        <v>6333803.4800000004</v>
      </c>
      <c r="K38" s="18">
        <v>6333803.4800000004</v>
      </c>
      <c r="L38" s="26">
        <f>+G38-I38</f>
        <v>1390220.0099999998</v>
      </c>
    </row>
    <row r="39" spans="1:16" ht="15" x14ac:dyDescent="0.25">
      <c r="C39" s="22"/>
      <c r="D39" s="16" t="s">
        <v>45</v>
      </c>
      <c r="E39" s="17">
        <v>4779000</v>
      </c>
      <c r="F39" s="18">
        <v>-1967281</v>
      </c>
      <c r="G39" s="19">
        <f t="shared" si="7"/>
        <v>2811719</v>
      </c>
      <c r="H39" s="17">
        <v>2758969</v>
      </c>
      <c r="I39" s="17">
        <v>21550</v>
      </c>
      <c r="J39" s="17">
        <v>21550</v>
      </c>
      <c r="K39" s="18">
        <v>21550</v>
      </c>
      <c r="L39" s="27">
        <f t="shared" ref="L39:L40" si="8">+G39-I39</f>
        <v>2790169</v>
      </c>
    </row>
    <row r="40" spans="1:16" ht="15" x14ac:dyDescent="0.25">
      <c r="A40" s="9"/>
      <c r="C40" s="22"/>
      <c r="D40" s="16" t="s">
        <v>46</v>
      </c>
      <c r="E40" s="17">
        <v>0</v>
      </c>
      <c r="F40" s="18">
        <v>0</v>
      </c>
      <c r="G40" s="19">
        <f t="shared" si="7"/>
        <v>0</v>
      </c>
      <c r="H40" s="17">
        <v>0</v>
      </c>
      <c r="I40" s="17">
        <v>0</v>
      </c>
      <c r="J40" s="17">
        <v>0</v>
      </c>
      <c r="K40" s="18">
        <v>0</v>
      </c>
      <c r="L40" s="27">
        <f t="shared" si="8"/>
        <v>0</v>
      </c>
    </row>
    <row r="41" spans="1:16" ht="15" x14ac:dyDescent="0.25">
      <c r="A41" s="9"/>
      <c r="C41" s="22"/>
      <c r="D41" s="16" t="s">
        <v>47</v>
      </c>
      <c r="E41" s="17">
        <v>4183000</v>
      </c>
      <c r="F41" s="18">
        <v>22644133.489999998</v>
      </c>
      <c r="G41" s="19">
        <f t="shared" si="7"/>
        <v>26827133.489999998</v>
      </c>
      <c r="H41" s="17">
        <v>19565245.25</v>
      </c>
      <c r="I41" s="17">
        <v>13508684.449999999</v>
      </c>
      <c r="J41" s="17">
        <v>13508684.449999999</v>
      </c>
      <c r="K41" s="18">
        <v>13508684.449999999</v>
      </c>
      <c r="L41" s="26">
        <f>+G41-I41</f>
        <v>13318449.039999999</v>
      </c>
    </row>
    <row r="42" spans="1:16" ht="15" x14ac:dyDescent="0.25">
      <c r="C42" s="22"/>
      <c r="D42" s="16"/>
      <c r="E42" s="28"/>
      <c r="F42" s="29"/>
      <c r="G42" s="30"/>
      <c r="H42" s="28"/>
      <c r="I42" s="28"/>
      <c r="J42" s="28"/>
      <c r="K42" s="31"/>
      <c r="L42" s="32"/>
    </row>
    <row r="43" spans="1:16" s="38" customFormat="1" x14ac:dyDescent="0.2">
      <c r="A43" s="2"/>
      <c r="B43" s="33"/>
      <c r="C43" s="34"/>
      <c r="D43" s="35" t="s">
        <v>48</v>
      </c>
      <c r="E43" s="36">
        <f t="shared" ref="E43:L43" si="9">+E10+E17+E25+E35+E37</f>
        <v>65294185.949999996</v>
      </c>
      <c r="F43" s="36">
        <f>+F10+F17+F25+F35+F37</f>
        <v>40197089.169999994</v>
      </c>
      <c r="G43" s="36">
        <f t="shared" si="9"/>
        <v>105491275.12</v>
      </c>
      <c r="H43" s="36">
        <f t="shared" si="9"/>
        <v>71920279.279999986</v>
      </c>
      <c r="I43" s="37">
        <f t="shared" si="9"/>
        <v>60607945.159999996</v>
      </c>
      <c r="J43" s="36">
        <f t="shared" si="9"/>
        <v>60607945.159999996</v>
      </c>
      <c r="K43" s="36">
        <f t="shared" si="9"/>
        <v>60535581.689999998</v>
      </c>
      <c r="L43" s="36">
        <f t="shared" si="9"/>
        <v>44883329.959999993</v>
      </c>
      <c r="M43" s="33"/>
    </row>
    <row r="44" spans="1:16" x14ac:dyDescent="0.2">
      <c r="A44" s="39"/>
    </row>
    <row r="45" spans="1:16" x14ac:dyDescent="0.2">
      <c r="C45" s="1" t="s">
        <v>49</v>
      </c>
      <c r="G45" s="40"/>
      <c r="H45" s="40"/>
      <c r="I45" s="40"/>
      <c r="J45" s="40"/>
      <c r="K45" s="40"/>
      <c r="L45" s="40"/>
    </row>
    <row r="47" spans="1:16" x14ac:dyDescent="0.2">
      <c r="E47" s="40"/>
      <c r="F47" s="40"/>
      <c r="G47" s="40"/>
      <c r="H47" s="40"/>
      <c r="I47" s="40"/>
      <c r="J47" s="40"/>
      <c r="K47" s="40"/>
      <c r="L47" s="40"/>
    </row>
    <row r="48" spans="1:16" x14ac:dyDescent="0.2">
      <c r="D48" s="41"/>
    </row>
    <row r="49" spans="4:12" x14ac:dyDescent="0.2">
      <c r="D49" s="46"/>
      <c r="E49" s="46"/>
      <c r="G49" s="42"/>
      <c r="H49" s="42"/>
      <c r="I49" s="42"/>
      <c r="J49" s="42"/>
      <c r="K49" s="42"/>
      <c r="L49" s="42"/>
    </row>
    <row r="50" spans="4:12" ht="12.75" customHeight="1" x14ac:dyDescent="0.2">
      <c r="D50" s="43" t="s">
        <v>50</v>
      </c>
      <c r="E50" s="43"/>
      <c r="G50" s="44" t="s">
        <v>51</v>
      </c>
      <c r="H50" s="44"/>
      <c r="I50" s="44"/>
      <c r="J50" s="44"/>
      <c r="K50" s="44"/>
      <c r="L50" s="44"/>
    </row>
  </sheetData>
  <sheetProtection selectLockedCells="1" selectUnlockedCells="1"/>
  <mergeCells count="15">
    <mergeCell ref="C1:L1"/>
    <mergeCell ref="C2:L2"/>
    <mergeCell ref="C3:L3"/>
    <mergeCell ref="C7:D9"/>
    <mergeCell ref="E7:K7"/>
    <mergeCell ref="L7:L8"/>
    <mergeCell ref="G49:L49"/>
    <mergeCell ref="D50:E50"/>
    <mergeCell ref="G50:L50"/>
    <mergeCell ref="C10:D10"/>
    <mergeCell ref="C17:D17"/>
    <mergeCell ref="C25:D25"/>
    <mergeCell ref="C35:D35"/>
    <mergeCell ref="C37:D37"/>
    <mergeCell ref="D49:E49"/>
  </mergeCells>
  <pageMargins left="0.61" right="0.6" top="0.44027777777777777" bottom="0.75" header="0.51180555555555551" footer="0.51180555555555551"/>
  <pageSetup scale="68" firstPageNumber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2017-07-31T23:43:52Z</cp:lastPrinted>
  <dcterms:created xsi:type="dcterms:W3CDTF">2017-07-31T23:42:31Z</dcterms:created>
  <dcterms:modified xsi:type="dcterms:W3CDTF">2017-07-31T23:44:32Z</dcterms:modified>
</cp:coreProperties>
</file>